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TruchsesO\OneDrive - Allnex\Desktop\DECO DACH\wb Epoxy for dummies - Q1 2021\20210913_Final tools\"/>
    </mc:Choice>
  </mc:AlternateContent>
  <xr:revisionPtr revIDLastSave="34" documentId="8_{87EE4DD8-B61A-4EE7-8889-B40CADEFDF64}" xr6:coauthVersionLast="44" xr6:coauthVersionMax="44" xr10:uidLastSave="{8B36D403-84D9-4681-8F5F-669806B719F3}"/>
  <bookViews>
    <workbookView xWindow="28680" yWindow="-120" windowWidth="29040" windowHeight="15840" xr2:uid="{7E4C7D7F-05B3-4C20-9919-9ACEE813D427}"/>
  </bookViews>
  <sheets>
    <sheet name="Calculation tool - general" sheetId="5"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4" i="5" l="1"/>
  <c r="D46" i="5" l="1"/>
  <c r="C46" i="5"/>
  <c r="C49" i="5" l="1"/>
  <c r="F42" i="5"/>
  <c r="C42" i="5"/>
  <c r="C32" i="5"/>
  <c r="C30" i="5"/>
  <c r="E54" i="5" l="1"/>
  <c r="C54" i="5"/>
  <c r="H54" i="5"/>
  <c r="H36" i="5"/>
  <c r="C36" i="5"/>
  <c r="F36" i="5" l="1"/>
  <c r="E46" i="5"/>
  <c r="F54" i="5" s="1"/>
</calcChain>
</file>

<file path=xl/sharedStrings.xml><?xml version="1.0" encoding="utf-8"?>
<sst xmlns="http://schemas.openxmlformats.org/spreadsheetml/2006/main" count="51" uniqueCount="41">
  <si>
    <t>Amine hardener</t>
  </si>
  <si>
    <t>HEW (f.o.d.)
[g/eq]</t>
  </si>
  <si>
    <t>Epoxy resin</t>
  </si>
  <si>
    <t>EEW (f.o.d.) 
[g/eq]</t>
  </si>
  <si>
    <t>BECKOPOX EH 623w/80WA</t>
  </si>
  <si>
    <t xml:space="preserve">BECKOPOX EP 147w </t>
  </si>
  <si>
    <t xml:space="preserve">BECKOPOX VEH 2106w/80WA </t>
  </si>
  <si>
    <t>BECKOPOX EP 384w/53WAMP</t>
  </si>
  <si>
    <t xml:space="preserve">BECKOPOX VEH 2177w/80WA  </t>
  </si>
  <si>
    <t>BECKOPOX EP 2384w/57WA</t>
  </si>
  <si>
    <t>BECKOPOX EP 384w &amp; EP 147w (86:14)</t>
  </si>
  <si>
    <t>EEW f.o.d</t>
  </si>
  <si>
    <t>HEW f.o.d</t>
  </si>
  <si>
    <t>Degree of Crosslinking:</t>
  </si>
  <si>
    <t xml:space="preserve">For 100g </t>
  </si>
  <si>
    <t xml:space="preserve">g of </t>
  </si>
  <si>
    <t>Epoxy Resin 1</t>
  </si>
  <si>
    <t>Epoxy Resin 2</t>
  </si>
  <si>
    <t>Parts Epoxy Resin 1</t>
  </si>
  <si>
    <t>Parts Epoxy Resin 2</t>
  </si>
  <si>
    <t>Total parts</t>
  </si>
  <si>
    <t xml:space="preserve">New EEW from mixture of </t>
  </si>
  <si>
    <t>g/mol</t>
  </si>
  <si>
    <t>For 100g of mixture</t>
  </si>
  <si>
    <t>&amp;</t>
  </si>
  <si>
    <t>BECKOPOX VEH 2188w/55WAMP</t>
  </si>
  <si>
    <t>BECKOPOX EP 386w/52WA</t>
  </si>
  <si>
    <t>BECKOPOX VEH 2849w/80WA</t>
  </si>
  <si>
    <t>BECKOPOX EP 387w/52WA</t>
  </si>
  <si>
    <t>BECKOPOX EP 2387w/53WA</t>
  </si>
  <si>
    <t>BECKOCURE EH 2261w/42WA</t>
  </si>
  <si>
    <t>BECKOPOX EP 2392w/70MP</t>
  </si>
  <si>
    <t>BECKOCURE EH 2260w/41WA</t>
  </si>
  <si>
    <t>BEKCOPOX EP 2350w/60WA</t>
  </si>
  <si>
    <r>
      <t xml:space="preserve">Calculation if </t>
    </r>
    <r>
      <rPr>
        <b/>
        <i/>
        <u/>
        <sz val="14"/>
        <color theme="1"/>
        <rFont val="Calibri"/>
        <family val="2"/>
        <scheme val="minor"/>
      </rPr>
      <t xml:space="preserve">two </t>
    </r>
    <r>
      <rPr>
        <b/>
        <i/>
        <sz val="14"/>
        <color theme="1"/>
        <rFont val="Calibri"/>
        <family val="2"/>
        <scheme val="minor"/>
      </rPr>
      <t>epoxy dispersions are used</t>
    </r>
  </si>
  <si>
    <t>2K WB Epoxy Calculation Tool</t>
  </si>
  <si>
    <r>
      <t>BECKOCURE</t>
    </r>
    <r>
      <rPr>
        <sz val="11"/>
        <color theme="1"/>
        <rFont val="Calibri"/>
        <family val="2"/>
      </rPr>
      <t>®</t>
    </r>
    <r>
      <rPr>
        <sz val="11"/>
        <color theme="1"/>
        <rFont val="Calibri"/>
        <family val="2"/>
        <scheme val="minor"/>
      </rPr>
      <t xml:space="preserve"> EH 2100w/44WA</t>
    </r>
  </si>
  <si>
    <r>
      <t>BECKOPOX</t>
    </r>
    <r>
      <rPr>
        <sz val="11"/>
        <color theme="1"/>
        <rFont val="Calibri"/>
        <family val="2"/>
      </rPr>
      <t>™</t>
    </r>
    <r>
      <rPr>
        <sz val="11"/>
        <color theme="1"/>
        <rFont val="Calibri"/>
        <family val="2"/>
        <scheme val="minor"/>
      </rPr>
      <t xml:space="preserve"> EH 613w/80WA</t>
    </r>
  </si>
  <si>
    <t>www.allnex.com</t>
  </si>
  <si>
    <r>
      <rPr>
        <b/>
        <u/>
        <sz val="11"/>
        <color theme="0"/>
        <rFont val="Calibri"/>
        <family val="2"/>
        <scheme val="minor"/>
      </rPr>
      <t>GUIDELINES</t>
    </r>
    <r>
      <rPr>
        <b/>
        <sz val="11"/>
        <color theme="0"/>
        <rFont val="Calibri"/>
        <family val="2"/>
        <scheme val="minor"/>
      </rPr>
      <t xml:space="preserve"> The</t>
    </r>
    <r>
      <rPr>
        <sz val="11"/>
        <color theme="0"/>
        <rFont val="Calibri"/>
        <family val="2"/>
        <scheme val="minor"/>
      </rPr>
      <t xml:space="preserve"> </t>
    </r>
    <r>
      <rPr>
        <u/>
        <sz val="11"/>
        <color theme="0"/>
        <rFont val="Calibri"/>
        <family val="2"/>
        <scheme val="minor"/>
      </rPr>
      <t>blue fields</t>
    </r>
    <r>
      <rPr>
        <b/>
        <sz val="11"/>
        <color theme="0"/>
        <rFont val="Calibri"/>
        <family val="2"/>
        <scheme val="minor"/>
      </rPr>
      <t xml:space="preserve"> indicate that this field can be changed or adjusted depending on the preferred choice of epoxy dispersion and amine hardeners. 
There is a drop down menu where all epoxy dispersions or amine hardeners mentioned in this technical bulletin can be chosen. Automatically the right epoxy- or amine-equivalent-weight is shown in the </t>
    </r>
    <r>
      <rPr>
        <b/>
        <u/>
        <sz val="11"/>
        <color theme="0"/>
        <rFont val="Calibri"/>
        <family val="2"/>
        <scheme val="minor"/>
      </rPr>
      <t>grey field</t>
    </r>
    <r>
      <rPr>
        <b/>
        <sz val="11"/>
        <color theme="0"/>
        <rFont val="Calibri"/>
        <family val="2"/>
        <scheme val="minor"/>
      </rPr>
      <t xml:space="preserve">.
The degree of crosslinking can be also adjusted by yourself. Important is that you enter a valid number in this field.
As soon as all three blue fields are filled with the needed input, the hardener amount for 100g of the chosen epoxy dispersion will be calculated and displayed in the </t>
    </r>
    <r>
      <rPr>
        <b/>
        <u/>
        <sz val="11"/>
        <color theme="0"/>
        <rFont val="Calibri"/>
        <family val="2"/>
        <scheme val="minor"/>
      </rPr>
      <t>green field</t>
    </r>
    <r>
      <rPr>
        <b/>
        <sz val="11"/>
        <color theme="0"/>
        <rFont val="Calibri"/>
        <family val="2"/>
        <scheme val="minor"/>
      </rPr>
      <t>.</t>
    </r>
  </si>
  <si>
    <r>
      <t>Calculation if only</t>
    </r>
    <r>
      <rPr>
        <b/>
        <i/>
        <u/>
        <sz val="14"/>
        <color theme="1"/>
        <rFont val="Calibri"/>
        <family val="2"/>
        <scheme val="minor"/>
      </rPr>
      <t xml:space="preserve"> one </t>
    </r>
    <r>
      <rPr>
        <b/>
        <i/>
        <sz val="14"/>
        <color theme="1"/>
        <rFont val="Calibri"/>
        <family val="2"/>
        <scheme val="minor"/>
      </rPr>
      <t>Epoxy dispersion is used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</si>
</sst>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9" x14ac:knownFonts="1">
    <font>
      <sz val="11"/>
      <color theme="1"/>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sz val="10"/>
      <color theme="1"/>
      <name val="Calibri"/>
      <family val="2"/>
      <scheme val="minor"/>
    </font>
    <font>
      <sz val="11"/>
      <color theme="1"/>
      <name val="Calibri"/>
      <family val="2"/>
      <scheme val="minor"/>
    </font>
    <font>
      <b/>
      <i/>
      <sz val="11"/>
      <color theme="1"/>
      <name val="Calibri"/>
      <family val="2"/>
      <scheme val="minor"/>
    </font>
    <font>
      <i/>
      <sz val="10"/>
      <color theme="1"/>
      <name val="Calibri"/>
      <family val="2"/>
      <scheme val="minor"/>
    </font>
    <font>
      <b/>
      <i/>
      <sz val="20"/>
      <color theme="1"/>
      <name val="Calibri"/>
      <family val="2"/>
      <scheme val="minor"/>
    </font>
    <font>
      <b/>
      <i/>
      <sz val="14"/>
      <color theme="1"/>
      <name val="Calibri"/>
      <family val="2"/>
      <scheme val="minor"/>
    </font>
    <font>
      <b/>
      <i/>
      <u/>
      <sz val="14"/>
      <color theme="1"/>
      <name val="Calibri"/>
      <family val="2"/>
      <scheme val="minor"/>
    </font>
    <font>
      <sz val="11"/>
      <color theme="1"/>
      <name val="Calibri"/>
      <family val="2"/>
    </font>
    <font>
      <b/>
      <sz val="20"/>
      <color theme="1"/>
      <name val="Calibri"/>
      <family val="2"/>
      <scheme val="minor"/>
    </font>
    <font>
      <u/>
      <sz val="11"/>
      <color theme="10"/>
      <name val="Calibri"/>
      <family val="2"/>
      <scheme val="minor"/>
    </font>
    <font>
      <b/>
      <sz val="11"/>
      <color theme="0"/>
      <name val="Calibri"/>
      <family val="2"/>
      <scheme val="minor"/>
    </font>
    <font>
      <sz val="11"/>
      <color theme="0"/>
      <name val="Calibri"/>
      <family val="2"/>
      <scheme val="minor"/>
    </font>
    <font>
      <u/>
      <sz val="11"/>
      <color rgb="FF002060"/>
      <name val="Calibri"/>
      <family val="2"/>
      <scheme val="minor"/>
    </font>
    <font>
      <u/>
      <sz val="11"/>
      <color theme="0"/>
      <name val="Calibri"/>
      <family val="2"/>
      <scheme val="minor"/>
    </font>
    <font>
      <b/>
      <u/>
      <sz val="11"/>
      <color theme="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A5A5A5"/>
      </patternFill>
    </fill>
  </fills>
  <borders count="2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s>
  <cellStyleXfs count="5">
    <xf numFmtId="0" fontId="0" fillId="0" borderId="0"/>
    <xf numFmtId="9" fontId="5" fillId="0" borderId="0" applyFont="0" applyFill="0" applyBorder="0" applyAlignment="0" applyProtection="0"/>
    <xf numFmtId="43" fontId="5" fillId="0" borderId="0" applyFont="0" applyFill="0" applyBorder="0" applyAlignment="0" applyProtection="0"/>
    <xf numFmtId="0" fontId="13" fillId="0" borderId="0" applyNumberFormat="0" applyFill="0" applyBorder="0" applyAlignment="0" applyProtection="0"/>
    <xf numFmtId="0" fontId="14" fillId="6" borderId="21" applyNumberFormat="0" applyAlignment="0" applyProtection="0"/>
  </cellStyleXfs>
  <cellXfs count="65">
    <xf numFmtId="0" fontId="0" fillId="0" borderId="0" xfId="0"/>
    <xf numFmtId="0" fontId="0" fillId="0" borderId="11" xfId="0" applyBorder="1"/>
    <xf numFmtId="0" fontId="0" fillId="0" borderId="12" xfId="0" applyBorder="1"/>
    <xf numFmtId="0" fontId="0" fillId="2" borderId="0" xfId="0" applyFill="1"/>
    <xf numFmtId="0" fontId="0" fillId="0" borderId="13" xfId="0" applyBorder="1"/>
    <xf numFmtId="0" fontId="0" fillId="0" borderId="10" xfId="0" applyBorder="1"/>
    <xf numFmtId="0" fontId="0" fillId="0" borderId="14" xfId="0" applyBorder="1"/>
    <xf numFmtId="0" fontId="0" fillId="2" borderId="11" xfId="0" applyFill="1" applyBorder="1"/>
    <xf numFmtId="0" fontId="0" fillId="2" borderId="12" xfId="0" applyFill="1" applyBorder="1"/>
    <xf numFmtId="0" fontId="1" fillId="2" borderId="0" xfId="0" applyFont="1" applyFill="1"/>
    <xf numFmtId="0" fontId="1" fillId="0" borderId="11" xfId="0" applyFont="1" applyBorder="1"/>
    <xf numFmtId="0" fontId="1" fillId="0" borderId="0" xfId="0" applyFont="1" applyAlignment="1">
      <alignment horizontal="center" vertical="center" wrapText="1"/>
    </xf>
    <xf numFmtId="0" fontId="3" fillId="0" borderId="0" xfId="0" applyFont="1" applyAlignment="1">
      <alignment horizontal="center"/>
    </xf>
    <xf numFmtId="0" fontId="6" fillId="2" borderId="0" xfId="0" applyFont="1" applyFill="1"/>
    <xf numFmtId="43" fontId="0" fillId="0" borderId="0" xfId="2" applyFont="1" applyFill="1" applyBorder="1"/>
    <xf numFmtId="0" fontId="1" fillId="0" borderId="0" xfId="0" applyFont="1"/>
    <xf numFmtId="0" fontId="7" fillId="2" borderId="0" xfId="0" applyFon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applyAlignment="1">
      <alignment horizontal="left"/>
    </xf>
    <xf numFmtId="0" fontId="6" fillId="0" borderId="11" xfId="0" applyFont="1" applyBorder="1"/>
    <xf numFmtId="0" fontId="6" fillId="0" borderId="0" xfId="0" applyFont="1"/>
    <xf numFmtId="0" fontId="4" fillId="2" borderId="0" xfId="0" applyFont="1" applyFill="1"/>
    <xf numFmtId="0" fontId="4" fillId="2" borderId="11" xfId="0" applyFont="1" applyFill="1" applyBorder="1"/>
    <xf numFmtId="0" fontId="0" fillId="3" borderId="11" xfId="0" applyFill="1" applyBorder="1" applyProtection="1">
      <protection locked="0" hidden="1"/>
    </xf>
    <xf numFmtId="9" fontId="0" fillId="3" borderId="0" xfId="1" applyFont="1" applyFill="1" applyBorder="1" applyProtection="1">
      <protection locked="0" hidden="1"/>
    </xf>
    <xf numFmtId="43" fontId="4" fillId="3" borderId="0" xfId="2" applyFont="1" applyFill="1" applyBorder="1" applyProtection="1">
      <protection locked="0" hidden="1"/>
    </xf>
    <xf numFmtId="0" fontId="0" fillId="3" borderId="0" xfId="0" applyFill="1" applyProtection="1">
      <protection locked="0" hidden="1"/>
    </xf>
    <xf numFmtId="1" fontId="2" fillId="4" borderId="0" xfId="2" applyNumberFormat="1" applyFont="1" applyFill="1" applyBorder="1" applyAlignment="1">
      <alignment horizontal="center"/>
    </xf>
    <xf numFmtId="164" fontId="2" fillId="4" borderId="0" xfId="0" applyNumberFormat="1" applyFont="1" applyFill="1"/>
    <xf numFmtId="0" fontId="0" fillId="5" borderId="1" xfId="0" applyFill="1" applyBorder="1"/>
    <xf numFmtId="0" fontId="0" fillId="5" borderId="2" xfId="0" applyFill="1" applyBorder="1"/>
    <xf numFmtId="0" fontId="0" fillId="5" borderId="3" xfId="0" applyFill="1" applyBorder="1"/>
    <xf numFmtId="0" fontId="1" fillId="5" borderId="4" xfId="0" applyFont="1" applyFill="1" applyBorder="1" applyAlignment="1">
      <alignment vertical="center"/>
    </xf>
    <xf numFmtId="0" fontId="1" fillId="5" borderId="5" xfId="0" applyFont="1" applyFill="1" applyBorder="1" applyAlignment="1">
      <alignment horizontal="center" vertical="center" wrapText="1"/>
    </xf>
    <xf numFmtId="0" fontId="0" fillId="5" borderId="0" xfId="0" applyFill="1" applyBorder="1"/>
    <xf numFmtId="0" fontId="1" fillId="5" borderId="5" xfId="0" applyFont="1" applyFill="1" applyBorder="1" applyAlignment="1">
      <alignment vertical="center"/>
    </xf>
    <xf numFmtId="0" fontId="1" fillId="5" borderId="6" xfId="0" applyFont="1" applyFill="1" applyBorder="1" applyAlignment="1">
      <alignment horizontal="center" vertical="center" wrapText="1"/>
    </xf>
    <xf numFmtId="0" fontId="0" fillId="5" borderId="7" xfId="0" applyFill="1" applyBorder="1"/>
    <xf numFmtId="0" fontId="0" fillId="5" borderId="0" xfId="0" applyFill="1" applyBorder="1" applyAlignment="1">
      <alignment horizontal="right" indent="2"/>
    </xf>
    <xf numFmtId="0" fontId="0" fillId="5" borderId="8" xfId="0" applyFill="1" applyBorder="1" applyAlignment="1">
      <alignment horizontal="right" indent="3"/>
    </xf>
    <xf numFmtId="0" fontId="0" fillId="5" borderId="4" xfId="0" applyFill="1" applyBorder="1"/>
    <xf numFmtId="0" fontId="0" fillId="5" borderId="5" xfId="0" applyFill="1" applyBorder="1" applyAlignment="1">
      <alignment horizontal="right" indent="2"/>
    </xf>
    <xf numFmtId="0" fontId="0" fillId="5" borderId="5" xfId="0" applyFill="1" applyBorder="1"/>
    <xf numFmtId="0" fontId="0" fillId="5" borderId="6" xfId="0" applyFill="1" applyBorder="1" applyAlignment="1">
      <alignment horizontal="right" indent="3"/>
    </xf>
    <xf numFmtId="0" fontId="0" fillId="0" borderId="5" xfId="0" applyBorder="1"/>
    <xf numFmtId="0" fontId="13" fillId="0" borderId="0" xfId="3"/>
    <xf numFmtId="0" fontId="0" fillId="5" borderId="18" xfId="0" applyFill="1" applyBorder="1"/>
    <xf numFmtId="0" fontId="0" fillId="5" borderId="19" xfId="0" applyFill="1" applyBorder="1"/>
    <xf numFmtId="0" fontId="0" fillId="0" borderId="0" xfId="0" applyBorder="1"/>
    <xf numFmtId="0" fontId="0" fillId="0" borderId="2" xfId="0" applyBorder="1"/>
    <xf numFmtId="0" fontId="4" fillId="0" borderId="3" xfId="0" applyFont="1" applyBorder="1" applyAlignment="1">
      <alignment vertical="center"/>
    </xf>
    <xf numFmtId="0" fontId="4" fillId="0" borderId="8" xfId="0" applyFont="1" applyBorder="1" applyAlignment="1">
      <alignment vertical="center"/>
    </xf>
    <xf numFmtId="0" fontId="4" fillId="0" borderId="6" xfId="0" applyFont="1" applyBorder="1" applyAlignment="1">
      <alignment vertical="center"/>
    </xf>
    <xf numFmtId="0" fontId="16" fillId="0" borderId="0" xfId="3" applyFont="1" applyAlignment="1">
      <alignment horizontal="right"/>
    </xf>
    <xf numFmtId="0" fontId="0" fillId="0" borderId="0" xfId="0" applyAlignment="1">
      <alignment vertical="center"/>
    </xf>
    <xf numFmtId="0" fontId="0" fillId="3" borderId="11" xfId="0" applyFont="1" applyFill="1" applyBorder="1" applyProtection="1">
      <protection locked="0" hidden="1"/>
    </xf>
    <xf numFmtId="2" fontId="7" fillId="2" borderId="12" xfId="0" applyNumberFormat="1" applyFont="1" applyFill="1" applyBorder="1" applyAlignment="1">
      <alignment horizontal="left" vertical="center"/>
    </xf>
    <xf numFmtId="0" fontId="12" fillId="5" borderId="15"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14" fillId="6" borderId="21" xfId="4" applyAlignment="1">
      <alignment horizontal="left" vertical="center" wrapText="1"/>
    </xf>
    <xf numFmtId="0" fontId="9" fillId="5" borderId="17" xfId="0" applyFont="1" applyFill="1" applyBorder="1" applyAlignment="1">
      <alignment horizontal="left"/>
    </xf>
    <xf numFmtId="0" fontId="9" fillId="5" borderId="18" xfId="0" applyFont="1" applyFill="1" applyBorder="1" applyAlignment="1">
      <alignment horizontal="left"/>
    </xf>
    <xf numFmtId="0" fontId="9" fillId="5" borderId="20" xfId="0" applyFont="1" applyFill="1" applyBorder="1" applyAlignment="1">
      <alignment horizontal="left"/>
    </xf>
  </cellXfs>
  <cellStyles count="5">
    <cellStyle name="Komma" xfId="2" builtinId="3"/>
    <cellStyle name="Link" xfId="3" builtinId="8"/>
    <cellStyle name="Prozent" xfId="1" builtinId="5"/>
    <cellStyle name="Standard" xfId="0" builtinId="0"/>
    <cellStyle name="Zelle überprüfen" xfId="4" builtinId="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214312</xdr:colOff>
      <xdr:row>0</xdr:row>
      <xdr:rowOff>127001</xdr:rowOff>
    </xdr:from>
    <xdr:to>
      <xdr:col>2</xdr:col>
      <xdr:colOff>99219</xdr:colOff>
      <xdr:row>7</xdr:row>
      <xdr:rowOff>47624</xdr:rowOff>
    </xdr:to>
    <xdr:pic>
      <xdr:nvPicPr>
        <xdr:cNvPr id="3" name="Picture 4">
          <a:extLst>
            <a:ext uri="{FF2B5EF4-FFF2-40B4-BE49-F238E27FC236}">
              <a16:creationId xmlns:a16="http://schemas.microsoft.com/office/drawing/2014/main" id="{A20A60FF-17F1-4C73-82EB-26937338968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0" y="127001"/>
          <a:ext cx="2670969" cy="1198561"/>
        </a:xfrm>
        <a:prstGeom prst="rect">
          <a:avLst/>
        </a:prstGeom>
        <a:noFill/>
        <a:ln>
          <a:noFill/>
        </a:ln>
      </xdr:spPr>
    </xdr:pic>
    <xdr:clientData/>
  </xdr:twoCellAnchor>
  <xdr:twoCellAnchor editAs="oneCell">
    <xdr:from>
      <xdr:col>6</xdr:col>
      <xdr:colOff>10967</xdr:colOff>
      <xdr:row>10</xdr:row>
      <xdr:rowOff>1443</xdr:rowOff>
    </xdr:from>
    <xdr:to>
      <xdr:col>8</xdr:col>
      <xdr:colOff>32698</xdr:colOff>
      <xdr:row>21</xdr:row>
      <xdr:rowOff>17318</xdr:rowOff>
    </xdr:to>
    <xdr:pic>
      <xdr:nvPicPr>
        <xdr:cNvPr id="4" name="Picture 3">
          <a:extLst>
            <a:ext uri="{FF2B5EF4-FFF2-40B4-BE49-F238E27FC236}">
              <a16:creationId xmlns:a16="http://schemas.microsoft.com/office/drawing/2014/main" id="{6A22F39A-5732-4E72-8410-6FEF5D32A14F}"/>
            </a:ext>
          </a:extLst>
        </xdr:cNvPr>
        <xdr:cNvPicPr>
          <a:picLocks noChangeAspect="1"/>
        </xdr:cNvPicPr>
      </xdr:nvPicPr>
      <xdr:blipFill>
        <a:blip xmlns:r="http://schemas.openxmlformats.org/officeDocument/2006/relationships" r:embed="rId2"/>
        <a:stretch>
          <a:fillRect/>
        </a:stretch>
      </xdr:blipFill>
      <xdr:spPr>
        <a:xfrm rot="10800000" flipV="1">
          <a:off x="8341012" y="2070966"/>
          <a:ext cx="3234254" cy="2327852"/>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llnex.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B1F3-130E-4FC1-9CFC-E24605FFA4F2}">
  <dimension ref="A7:H58"/>
  <sheetViews>
    <sheetView showGridLines="0" tabSelected="1" topLeftCell="A7" zoomScale="80" zoomScaleNormal="80" workbookViewId="0">
      <selection activeCell="C43" sqref="C43"/>
    </sheetView>
  </sheetViews>
  <sheetFormatPr baseColWidth="10" defaultColWidth="11.42578125" defaultRowHeight="15" x14ac:dyDescent="0.25"/>
  <cols>
    <col min="1" max="1" width="3.140625" customWidth="1"/>
    <col min="2" max="2" width="36.7109375" customWidth="1"/>
    <col min="3" max="3" width="16.7109375" customWidth="1"/>
    <col min="4" max="4" width="16.5703125" customWidth="1"/>
    <col min="5" max="5" width="35.85546875" customWidth="1"/>
    <col min="6" max="6" width="14.140625" customWidth="1"/>
    <col min="8" max="8" width="36.7109375" customWidth="1"/>
  </cols>
  <sheetData>
    <row r="7" spans="2:8" x14ac:dyDescent="0.25">
      <c r="H7" s="54" t="s">
        <v>38</v>
      </c>
    </row>
    <row r="8" spans="2:8" ht="15.75" thickBot="1" x14ac:dyDescent="0.3"/>
    <row r="9" spans="2:8" ht="27" thickBot="1" x14ac:dyDescent="0.45">
      <c r="B9" s="58" t="s">
        <v>35</v>
      </c>
      <c r="C9" s="59"/>
      <c r="D9" s="59"/>
      <c r="E9" s="59"/>
      <c r="F9" s="59"/>
      <c r="G9" s="59"/>
      <c r="H9" s="60"/>
    </row>
    <row r="11" spans="2:8" x14ac:dyDescent="0.25">
      <c r="B11" s="30"/>
      <c r="C11" s="31"/>
      <c r="D11" s="31"/>
      <c r="E11" s="31"/>
      <c r="F11" s="32"/>
      <c r="G11" s="50"/>
      <c r="H11" s="51"/>
    </row>
    <row r="12" spans="2:8" ht="32.25" customHeight="1" x14ac:dyDescent="0.25">
      <c r="B12" s="33" t="s">
        <v>0</v>
      </c>
      <c r="C12" s="34" t="s">
        <v>1</v>
      </c>
      <c r="D12" s="35"/>
      <c r="E12" s="36" t="s">
        <v>2</v>
      </c>
      <c r="F12" s="37" t="s">
        <v>3</v>
      </c>
      <c r="G12" s="49"/>
      <c r="H12" s="52"/>
    </row>
    <row r="13" spans="2:8" x14ac:dyDescent="0.25">
      <c r="B13" s="38" t="s">
        <v>37</v>
      </c>
      <c r="C13" s="39">
        <v>145</v>
      </c>
      <c r="D13" s="35"/>
      <c r="E13" s="35" t="s">
        <v>5</v>
      </c>
      <c r="F13" s="40">
        <v>194</v>
      </c>
      <c r="G13" s="49"/>
      <c r="H13" s="52"/>
    </row>
    <row r="14" spans="2:8" x14ac:dyDescent="0.25">
      <c r="B14" s="38" t="s">
        <v>4</v>
      </c>
      <c r="C14" s="39">
        <v>200</v>
      </c>
      <c r="D14" s="35"/>
      <c r="E14" s="35" t="s">
        <v>7</v>
      </c>
      <c r="F14" s="40">
        <v>980</v>
      </c>
      <c r="G14" s="49"/>
      <c r="H14" s="52"/>
    </row>
    <row r="15" spans="2:8" x14ac:dyDescent="0.25">
      <c r="B15" s="38" t="s">
        <v>6</v>
      </c>
      <c r="C15" s="39">
        <v>145</v>
      </c>
      <c r="D15" s="35"/>
      <c r="E15" s="35" t="s">
        <v>10</v>
      </c>
      <c r="F15" s="40">
        <v>625</v>
      </c>
      <c r="G15" s="49"/>
      <c r="H15" s="52"/>
    </row>
    <row r="16" spans="2:8" x14ac:dyDescent="0.25">
      <c r="B16" s="38" t="s">
        <v>8</v>
      </c>
      <c r="C16" s="39">
        <v>175</v>
      </c>
      <c r="D16" s="35"/>
      <c r="E16" s="35" t="s">
        <v>9</v>
      </c>
      <c r="F16" s="40">
        <v>750</v>
      </c>
      <c r="G16" s="49"/>
      <c r="H16" s="52"/>
    </row>
    <row r="17" spans="2:8" x14ac:dyDescent="0.25">
      <c r="B17" s="38" t="s">
        <v>25</v>
      </c>
      <c r="C17" s="39">
        <v>380</v>
      </c>
      <c r="D17" s="35"/>
      <c r="E17" s="35" t="s">
        <v>26</v>
      </c>
      <c r="F17" s="40">
        <v>1000</v>
      </c>
      <c r="G17" s="49"/>
      <c r="H17" s="52"/>
    </row>
    <row r="18" spans="2:8" x14ac:dyDescent="0.25">
      <c r="B18" s="38" t="s">
        <v>27</v>
      </c>
      <c r="C18" s="39">
        <v>134</v>
      </c>
      <c r="D18" s="35"/>
      <c r="E18" s="35" t="s">
        <v>28</v>
      </c>
      <c r="F18" s="40">
        <v>1000</v>
      </c>
      <c r="G18" s="49"/>
      <c r="H18" s="52"/>
    </row>
    <row r="19" spans="2:8" x14ac:dyDescent="0.25">
      <c r="B19" s="38" t="s">
        <v>36</v>
      </c>
      <c r="C19" s="39">
        <v>570</v>
      </c>
      <c r="D19" s="35"/>
      <c r="E19" s="35" t="s">
        <v>29</v>
      </c>
      <c r="F19" s="40">
        <v>1000</v>
      </c>
      <c r="G19" s="49"/>
      <c r="H19" s="52"/>
    </row>
    <row r="20" spans="2:8" x14ac:dyDescent="0.25">
      <c r="B20" s="38" t="s">
        <v>32</v>
      </c>
      <c r="C20" s="39">
        <v>1000</v>
      </c>
      <c r="D20" s="35"/>
      <c r="E20" s="35" t="s">
        <v>33</v>
      </c>
      <c r="F20" s="40">
        <v>580</v>
      </c>
      <c r="G20" s="49"/>
      <c r="H20" s="52"/>
    </row>
    <row r="21" spans="2:8" x14ac:dyDescent="0.25">
      <c r="B21" s="41" t="s">
        <v>30</v>
      </c>
      <c r="C21" s="42">
        <v>1100</v>
      </c>
      <c r="D21" s="43"/>
      <c r="E21" s="43" t="s">
        <v>31</v>
      </c>
      <c r="F21" s="44">
        <v>715</v>
      </c>
      <c r="G21" s="45"/>
      <c r="H21" s="53"/>
    </row>
    <row r="22" spans="2:8" ht="15.75" thickBot="1" x14ac:dyDescent="0.3"/>
    <row r="23" spans="2:8" s="55" customFormat="1" ht="18.75" customHeight="1" thickTop="1" thickBot="1" x14ac:dyDescent="0.3">
      <c r="B23" s="61" t="s">
        <v>39</v>
      </c>
      <c r="C23" s="61"/>
      <c r="D23" s="61"/>
      <c r="E23" s="61"/>
      <c r="F23" s="61"/>
      <c r="G23" s="61"/>
      <c r="H23" s="61"/>
    </row>
    <row r="24" spans="2:8" ht="18" customHeight="1" thickTop="1" thickBot="1" x14ac:dyDescent="0.3">
      <c r="B24" s="61"/>
      <c r="C24" s="61"/>
      <c r="D24" s="61"/>
      <c r="E24" s="61"/>
      <c r="F24" s="61"/>
      <c r="G24" s="61"/>
      <c r="H24" s="61"/>
    </row>
    <row r="25" spans="2:8" ht="17.25" customHeight="1" thickTop="1" thickBot="1" x14ac:dyDescent="0.3">
      <c r="B25" s="61"/>
      <c r="C25" s="61"/>
      <c r="D25" s="61"/>
      <c r="E25" s="61"/>
      <c r="F25" s="61"/>
      <c r="G25" s="61"/>
      <c r="H25" s="61"/>
    </row>
    <row r="26" spans="2:8" ht="31.5" customHeight="1" thickTop="1" thickBot="1" x14ac:dyDescent="0.3">
      <c r="B26" s="61"/>
      <c r="C26" s="61"/>
      <c r="D26" s="61"/>
      <c r="E26" s="61"/>
      <c r="F26" s="61"/>
      <c r="G26" s="61"/>
      <c r="H26" s="61"/>
    </row>
    <row r="27" spans="2:8" ht="16.5" thickTop="1" thickBot="1" x14ac:dyDescent="0.3"/>
    <row r="28" spans="2:8" ht="18.75" x14ac:dyDescent="0.3">
      <c r="B28" s="62" t="s">
        <v>40</v>
      </c>
      <c r="C28" s="63"/>
      <c r="D28" s="63"/>
      <c r="E28" s="47"/>
      <c r="F28" s="47"/>
      <c r="G28" s="47"/>
      <c r="H28" s="48"/>
    </row>
    <row r="29" spans="2:8" x14ac:dyDescent="0.25">
      <c r="B29" s="10"/>
      <c r="E29" s="15"/>
      <c r="F29" s="12"/>
      <c r="H29" s="2"/>
    </row>
    <row r="30" spans="2:8" x14ac:dyDescent="0.25">
      <c r="B30" s="24" t="s">
        <v>7</v>
      </c>
      <c r="C30" s="9">
        <f>IF(B30=$E$13,$F$13,IF(B30=$E$14,$F$14,IF(B30=$E$15,$F$15,IF(B30=$E$16,$F$16,IF(B30=$E$17,$F$17,IF(B30=$E$18,$F$18,IF(B30=$E$19,$F$19,IF(B30=$E$20,$F$20,IF(B30=$E$21,$F$21,"")))))))))</f>
        <v>980</v>
      </c>
      <c r="D30" s="12" t="s">
        <v>11</v>
      </c>
      <c r="F30" s="15"/>
      <c r="H30" s="2"/>
    </row>
    <row r="31" spans="2:8" x14ac:dyDescent="0.25">
      <c r="B31" s="1"/>
      <c r="H31" s="2"/>
    </row>
    <row r="32" spans="2:8" x14ac:dyDescent="0.25">
      <c r="B32" s="56" t="s">
        <v>27</v>
      </c>
      <c r="C32" s="9">
        <f>IF(B32=$B$13,$C$13,IF(B32=$B$14,$C$14,IF(B32=$B$15,$C$15,IF(B32=$B$16,$C$16,IF(B32=$B$17,$C$17,IF(B32=$B$18,$C$18,IF(B32=$B$19,$C$19,IF(B32=$B$20,$C$20,IF(B32=$B$21,$C$21,"")))))))))</f>
        <v>134</v>
      </c>
      <c r="D32" s="12" t="s">
        <v>12</v>
      </c>
      <c r="H32" s="2"/>
    </row>
    <row r="33" spans="1:8" x14ac:dyDescent="0.25">
      <c r="B33" s="1"/>
      <c r="H33" s="2"/>
    </row>
    <row r="34" spans="1:8" x14ac:dyDescent="0.25">
      <c r="B34" s="7" t="s">
        <v>13</v>
      </c>
      <c r="C34" s="25">
        <v>0.9</v>
      </c>
      <c r="H34" s="2"/>
    </row>
    <row r="35" spans="1:8" x14ac:dyDescent="0.25">
      <c r="B35" s="1"/>
      <c r="H35" s="2"/>
    </row>
    <row r="36" spans="1:8" ht="15.75" x14ac:dyDescent="0.25">
      <c r="B36" s="7" t="s">
        <v>14</v>
      </c>
      <c r="C36" s="3" t="str">
        <f>B30</f>
        <v>BECKOPOX EP 384w/53WAMP</v>
      </c>
      <c r="D36" s="3"/>
      <c r="E36" s="3"/>
      <c r="F36" s="29">
        <f>(($C$32/C30)*$C$34)*100</f>
        <v>12.306122448979592</v>
      </c>
      <c r="G36" s="3" t="s">
        <v>15</v>
      </c>
      <c r="H36" s="8" t="str">
        <f>B32</f>
        <v>BECKOPOX VEH 2849w/80WA</v>
      </c>
    </row>
    <row r="37" spans="1:8" ht="15.75" thickBot="1" x14ac:dyDescent="0.3">
      <c r="B37" s="4"/>
      <c r="C37" s="5"/>
      <c r="D37" s="5"/>
      <c r="E37" s="5"/>
      <c r="F37" s="5"/>
      <c r="G37" s="5"/>
      <c r="H37" s="6"/>
    </row>
    <row r="38" spans="1:8" ht="15.75" thickBot="1" x14ac:dyDescent="0.3"/>
    <row r="39" spans="1:8" ht="18.75" x14ac:dyDescent="0.3">
      <c r="A39" s="49"/>
      <c r="B39" s="64" t="s">
        <v>34</v>
      </c>
      <c r="C39" s="63"/>
      <c r="D39" s="63"/>
      <c r="E39" s="47"/>
      <c r="F39" s="47"/>
      <c r="G39" s="47"/>
      <c r="H39" s="48"/>
    </row>
    <row r="40" spans="1:8" x14ac:dyDescent="0.25">
      <c r="B40" s="1"/>
      <c r="H40" s="2"/>
    </row>
    <row r="41" spans="1:8" x14ac:dyDescent="0.25">
      <c r="B41" s="20" t="s">
        <v>16</v>
      </c>
      <c r="C41" s="12" t="s">
        <v>11</v>
      </c>
      <c r="E41" s="21" t="s">
        <v>17</v>
      </c>
      <c r="F41" s="12" t="s">
        <v>11</v>
      </c>
      <c r="H41" s="2"/>
    </row>
    <row r="42" spans="1:8" x14ac:dyDescent="0.25">
      <c r="B42" s="24" t="s">
        <v>9</v>
      </c>
      <c r="C42" s="9">
        <f>IF(B42=$E$13,$F$13,IF(B42=$E$14,$F$14,IF(B42=$E$15,$F$15,IF(B42=$E$16,$F$16,IF(B42=$E$17,$F$17,IF(B42=$E$18,$F$18,IF(B42=$E$19,$F$19,IF(B42=$E$20,$F$20,IF(B42=$E$21,$F$21,"")))))))))</f>
        <v>750</v>
      </c>
      <c r="E42" s="27" t="s">
        <v>7</v>
      </c>
      <c r="F42" s="9">
        <f>IF(E42=$E$13,$F$13,IF(E42=$E$14,$F$14,IF(E42=$E$15,$F$15,IF(E42=$E$16,$F$16,IF(E42=$E$17,$F$17,IF(E42=$E$18,$F$18,IF(E42=$E$19,$F$19,IF(E42=$E$20,$F$20,IF(E42=$E$21,$F$21,"")))))))))</f>
        <v>980</v>
      </c>
      <c r="H42" s="2"/>
    </row>
    <row r="43" spans="1:8" x14ac:dyDescent="0.25">
      <c r="B43" s="23" t="s">
        <v>18</v>
      </c>
      <c r="C43" s="26">
        <v>60</v>
      </c>
      <c r="E43" s="22" t="s">
        <v>19</v>
      </c>
      <c r="F43" s="26">
        <v>40</v>
      </c>
      <c r="H43" s="2"/>
    </row>
    <row r="44" spans="1:8" x14ac:dyDescent="0.25">
      <c r="B44" s="1"/>
      <c r="C44" s="14"/>
      <c r="F44" s="14"/>
      <c r="G44" s="16" t="s">
        <v>20</v>
      </c>
      <c r="H44" s="57">
        <f>C43+F43</f>
        <v>100</v>
      </c>
    </row>
    <row r="45" spans="1:8" x14ac:dyDescent="0.25">
      <c r="B45" s="1"/>
      <c r="H45" s="2"/>
    </row>
    <row r="46" spans="1:8" ht="15.75" x14ac:dyDescent="0.25">
      <c r="B46" s="7" t="s">
        <v>21</v>
      </c>
      <c r="C46" s="13" t="str">
        <f>IF(B42=$E$13,"EP 147w",IF(B42=$E$14,"EP 384w",IF(B42=$E$15,"EP 384w&amp;EP147w",IF(B42=$E$16,"EP 2384w",IF(B42=$E$17,"EP 386w",IF(B42=$E$18,"EP 387w",IF(B42=$E$19,"EP 2387w",IF(B42=$E$20,"EP 2350w",IF(B42=$E$21,"EP 2392w"," ")))))))))</f>
        <v>EP 2384w</v>
      </c>
      <c r="D46" s="13" t="str">
        <f>IF(E42=$E$13,"EP 147w",IF(E42=$E$14,"EP 384w",IF(E42=$E$15,"EP 384w&amp;EP147w",IF(E42=$E$16,"EP 2384w",IF(E42=$E$17,"EP 386w",IF(E42=$E$18,"EP 387w",IF(E42=$E$19,"EP 2387w",IF(E42=$E$20,"EP 2350w",IF(E42=$E$21,"EP 2392w"," ")))))))))</f>
        <v>EP 384w</v>
      </c>
      <c r="E46" s="28">
        <f>IF(H44 = " "," ",H44/((C43/C42)+(F43/F42)))</f>
        <v>827.70270270270271</v>
      </c>
      <c r="F46" s="3" t="s">
        <v>22</v>
      </c>
      <c r="H46" s="2"/>
    </row>
    <row r="47" spans="1:8" x14ac:dyDescent="0.25">
      <c r="B47" s="1"/>
      <c r="C47" s="11"/>
      <c r="D47" s="11"/>
      <c r="H47" s="2"/>
    </row>
    <row r="48" spans="1:8" x14ac:dyDescent="0.25">
      <c r="B48" s="1"/>
      <c r="C48" s="12" t="s">
        <v>12</v>
      </c>
      <c r="H48" s="2"/>
    </row>
    <row r="49" spans="2:8" x14ac:dyDescent="0.25">
      <c r="B49" s="24" t="s">
        <v>27</v>
      </c>
      <c r="C49" s="9">
        <f>IF(B49=$B$13,$C$13,IF(B49=$B$14,$C$14,IF(B49=$B$15,$C$15,IF(B49=$B$16,$C$16,IF(B49=$B$17,$C$17,IF(B49=$B$18,$C$18,IF(B49=$B$19,$C$19,IF(B49=$B$20,$C$20,IF(B49=$B$21,$C$21,"")))))))))</f>
        <v>134</v>
      </c>
      <c r="H49" s="2"/>
    </row>
    <row r="50" spans="2:8" x14ac:dyDescent="0.25">
      <c r="B50" s="1"/>
      <c r="H50" s="2"/>
    </row>
    <row r="51" spans="2:8" x14ac:dyDescent="0.25">
      <c r="B51" s="7" t="s">
        <v>13</v>
      </c>
      <c r="C51" s="25">
        <v>1</v>
      </c>
      <c r="H51" s="2"/>
    </row>
    <row r="52" spans="2:8" x14ac:dyDescent="0.25">
      <c r="B52" s="1"/>
      <c r="H52" s="2"/>
    </row>
    <row r="53" spans="2:8" x14ac:dyDescent="0.25">
      <c r="B53" s="1"/>
      <c r="H53" s="2"/>
    </row>
    <row r="54" spans="2:8" ht="15.75" x14ac:dyDescent="0.25">
      <c r="B54" s="7" t="s">
        <v>23</v>
      </c>
      <c r="C54" s="18" t="str">
        <f>C46</f>
        <v>EP 2384w</v>
      </c>
      <c r="D54" s="17" t="s">
        <v>24</v>
      </c>
      <c r="E54" s="19" t="str">
        <f>D46</f>
        <v>EP 384w</v>
      </c>
      <c r="F54" s="29">
        <f>(($C$49/E46)*$C$51)*100</f>
        <v>16.189387755102043</v>
      </c>
      <c r="G54" s="3" t="s">
        <v>15</v>
      </c>
      <c r="H54" s="8" t="str">
        <f>B49</f>
        <v>BECKOPOX VEH 2849w/80WA</v>
      </c>
    </row>
    <row r="55" spans="2:8" ht="15.75" thickBot="1" x14ac:dyDescent="0.3">
      <c r="B55" s="4"/>
      <c r="C55" s="5"/>
      <c r="D55" s="5"/>
      <c r="E55" s="5"/>
      <c r="F55" s="5"/>
      <c r="G55" s="5"/>
      <c r="H55" s="6"/>
    </row>
    <row r="58" spans="2:8" x14ac:dyDescent="0.25">
      <c r="B58" s="46"/>
    </row>
  </sheetData>
  <sheetProtection algorithmName="SHA-512" hashValue="314VOCQP/6UQH/5DTqPJTuM+a8FqdkQihxLITg3K6WrzPVYEiWHXQ8MBNjLgaC3n8RioC8qHbbL50x4HEO9cFw==" saltValue="MM0S9gmuKHv4XVGlwZkkmA==" spinCount="100000" sheet="1" selectLockedCells="1"/>
  <mergeCells count="4">
    <mergeCell ref="B9:H9"/>
    <mergeCell ref="B23:H26"/>
    <mergeCell ref="B28:D28"/>
    <mergeCell ref="B39:D39"/>
  </mergeCells>
  <dataValidations count="4">
    <dataValidation allowBlank="1" showInputMessage="1" showErrorMessage="1" sqref="E31 B45:B47 E45 B31 C46:D46" xr:uid="{2E807305-639F-4883-8583-95B6FF3EFD69}"/>
    <dataValidation type="list" allowBlank="1" showInputMessage="1" showErrorMessage="1" sqref="B49 B32" xr:uid="{52EF92E6-6E46-413D-9DA3-D9AD7C7A6E9F}">
      <formula1>$B$13:$B$21</formula1>
    </dataValidation>
    <dataValidation type="list" allowBlank="1" showInputMessage="1" showErrorMessage="1" sqref="E30" xr:uid="{7E8B7621-6848-4738-A401-B79A3521CD47}">
      <formula1>$E$13:$E$17</formula1>
    </dataValidation>
    <dataValidation type="list" allowBlank="1" showInputMessage="1" showErrorMessage="1" sqref="B30 E42 B42" xr:uid="{0374CBAD-D35D-4B74-9A0B-5E80FBC4E7C5}">
      <formula1>$E$13:$E$21</formula1>
    </dataValidation>
  </dataValidations>
  <hyperlinks>
    <hyperlink ref="H7" r:id="rId1" xr:uid="{D840A81E-4F18-401A-9AC9-6F9D37EE8FFF}"/>
  </hyperlinks>
  <pageMargins left="0.7" right="0.7" top="0.78740157499999996" bottom="0.78740157499999996" header="0.3" footer="0.3"/>
  <pageSetup paperSize="9" orientation="portrait" horizontalDpi="1200" verticalDpi="120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3EB23ED2F6E66488A34824EEA28FF09" ma:contentTypeVersion="14" ma:contentTypeDescription="Create a new document." ma:contentTypeScope="" ma:versionID="2296630ba83b843f91a4abb9928f517d">
  <xsd:schema xmlns:xsd="http://www.w3.org/2001/XMLSchema" xmlns:xs="http://www.w3.org/2001/XMLSchema" xmlns:p="http://schemas.microsoft.com/office/2006/metadata/properties" xmlns:ns3="63019f4f-b4ad-4413-b938-17f38ce2d7c9" xmlns:ns4="9d9b0d71-ffed-4028-8699-afd0ec885cde" targetNamespace="http://schemas.microsoft.com/office/2006/metadata/properties" ma:root="true" ma:fieldsID="843d52799b8d40c28cd39836f2032515" ns3:_="" ns4:_="">
    <xsd:import namespace="63019f4f-b4ad-4413-b938-17f38ce2d7c9"/>
    <xsd:import namespace="9d9b0d71-ffed-4028-8699-afd0ec885cd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019f4f-b4ad-4413-b938-17f38ce2d7c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9b0d71-ffed-4028-8699-afd0ec885cd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69413e9b-8b44-4c65-8e3c-fd815c2d5864" ContentTypeId="0x01" PreviousValue="fals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B5176D-3D8E-4A4E-80B2-BB086ECD83BC}">
  <ds:schemaRefs>
    <ds:schemaRef ds:uri="http://schemas.microsoft.com/sharepoint/v3/contenttype/forms"/>
  </ds:schemaRefs>
</ds:datastoreItem>
</file>

<file path=customXml/itemProps2.xml><?xml version="1.0" encoding="utf-8"?>
<ds:datastoreItem xmlns:ds="http://schemas.openxmlformats.org/officeDocument/2006/customXml" ds:itemID="{2A89944F-35D8-4B92-B81E-E2AA147D77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019f4f-b4ad-4413-b938-17f38ce2d7c9"/>
    <ds:schemaRef ds:uri="9d9b0d71-ffed-4028-8699-afd0ec885c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B2958D-FE85-4255-82FC-6FF6844C9D83}">
  <ds:schemaRefs>
    <ds:schemaRef ds:uri="Microsoft.SharePoint.Taxonomy.ContentTypeSync"/>
  </ds:schemaRefs>
</ds:datastoreItem>
</file>

<file path=customXml/itemProps4.xml><?xml version="1.0" encoding="utf-8"?>
<ds:datastoreItem xmlns:ds="http://schemas.openxmlformats.org/officeDocument/2006/customXml" ds:itemID="{A4C26F46-ED9D-4DA3-BF20-51BFD6F7450B}">
  <ds:schemaRefs>
    <ds:schemaRef ds:uri="http://schemas.microsoft.com/office/2006/metadata/properties"/>
    <ds:schemaRef ds:uri="63019f4f-b4ad-4413-b938-17f38ce2d7c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9d9b0d71-ffed-4028-8699-afd0ec885cd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Calculation tool - general</vt:lpstr>
    </vt:vector>
  </TitlesOfParts>
  <Manager/>
  <Company>allnex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Oliver Truchses</dc:creator>
  <cp:keywords/>
  <dc:description/>
  <cp:lastModifiedBy>Oliver Truchses</cp:lastModifiedBy>
  <cp:revision/>
  <dcterms:created xsi:type="dcterms:W3CDTF">2021-01-12T09:39:00Z</dcterms:created>
  <dcterms:modified xsi:type="dcterms:W3CDTF">2022-01-19T12:32:32Z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0x010100E3EB23ED2F6E66488A34824EEA28FF09</vt:lpwstr>
  </property>
</Properties>
</file>